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628"/>
  <workbookPr defaultThemeVersion="124226"/>
  <mc:AlternateContent xmlns:mc="http://schemas.openxmlformats.org/markup-compatibility/2006">
    <mc:Choice Requires="x15">
      <x15ac:absPath xmlns:x15ac="http://schemas.microsoft.com/office/spreadsheetml/2010/11/ac" url="I:\HID\HIRC\Staff_Folders\_Patient Level Data Documentation\2023 Data Documentation\"/>
    </mc:Choice>
  </mc:AlternateContent>
  <xr:revisionPtr revIDLastSave="0" documentId="13_ncr:1_{8F95F549-AE3D-4050-A1CE-8306F0900E34}" xr6:coauthVersionLast="47" xr6:coauthVersionMax="47" xr10:uidLastSave="{00000000-0000-0000-0000-000000000000}"/>
  <bookViews>
    <workbookView xWindow="-120" yWindow="-120" windowWidth="29040" windowHeight="17520" xr2:uid="{00000000-000D-0000-FFFF-FFFF00000000}"/>
  </bookViews>
  <sheets>
    <sheet name="Number of Discharges"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48" i="2" l="1"/>
  <c r="J47" i="2"/>
  <c r="G48" i="2"/>
  <c r="G47" i="2"/>
  <c r="D48" i="2"/>
  <c r="D47" i="2"/>
  <c r="N48" i="2"/>
  <c r="N47" i="2"/>
  <c r="N46" i="2"/>
  <c r="N45" i="2"/>
  <c r="N44" i="2"/>
  <c r="N43" i="2"/>
  <c r="L48" i="2"/>
  <c r="L47" i="2"/>
  <c r="L46" i="2"/>
  <c r="L45" i="2"/>
  <c r="L44" i="2"/>
  <c r="L43" i="2"/>
  <c r="L36" i="2"/>
  <c r="O48" i="2"/>
  <c r="O47" i="2"/>
  <c r="O46" i="2"/>
  <c r="J46" i="2"/>
  <c r="G46" i="2"/>
  <c r="D46" i="2"/>
  <c r="O44" i="2"/>
  <c r="J44" i="2"/>
  <c r="G44" i="2"/>
  <c r="D44" i="2"/>
  <c r="O43" i="2" l="1"/>
  <c r="J43" i="2"/>
  <c r="G43" i="2"/>
  <c r="D43" i="2"/>
  <c r="O45" i="2" l="1"/>
  <c r="J45" i="2"/>
  <c r="G45" i="2"/>
  <c r="D45" i="2"/>
  <c r="N41" i="2" l="1"/>
  <c r="N38" i="2"/>
  <c r="N39" i="2"/>
  <c r="N40" i="2"/>
  <c r="N42" i="2"/>
  <c r="L38" i="2"/>
  <c r="L39" i="2"/>
  <c r="L40" i="2"/>
  <c r="L41" i="2"/>
  <c r="L42" i="2"/>
  <c r="O42" i="2"/>
  <c r="O41" i="2"/>
  <c r="J42" i="2"/>
  <c r="G42" i="2"/>
  <c r="D42" i="2"/>
  <c r="G41" i="2" l="1"/>
  <c r="J41" i="2"/>
  <c r="D41" i="2" l="1"/>
  <c r="D40" i="2" l="1"/>
  <c r="G40" i="2"/>
  <c r="J40" i="2"/>
  <c r="O40" i="2"/>
  <c r="D39" i="2"/>
  <c r="G39" i="2"/>
  <c r="J39" i="2"/>
  <c r="O38" i="2" l="1"/>
  <c r="J38" i="2"/>
  <c r="G38" i="2"/>
  <c r="D38" i="2"/>
  <c r="L37" i="2" l="1"/>
  <c r="O37" i="2" s="1"/>
  <c r="N37" i="2"/>
  <c r="H37" i="2"/>
  <c r="I37" i="2"/>
  <c r="E37" i="2"/>
  <c r="F37" i="2"/>
  <c r="D37" i="2"/>
  <c r="O39" i="2"/>
  <c r="N36" i="2"/>
  <c r="O36" i="2"/>
  <c r="J36" i="2"/>
  <c r="G36" i="2"/>
  <c r="D36" i="2"/>
  <c r="N35" i="2"/>
  <c r="L35" i="2"/>
  <c r="O35" i="2" s="1"/>
  <c r="J35" i="2"/>
  <c r="G35" i="2"/>
  <c r="D35" i="2"/>
  <c r="N34" i="2"/>
  <c r="L34" i="2"/>
  <c r="O34" i="2" s="1"/>
  <c r="J34" i="2"/>
  <c r="G34" i="2"/>
  <c r="D34" i="2"/>
  <c r="N33" i="2"/>
  <c r="L33" i="2"/>
  <c r="O33" i="2" s="1"/>
  <c r="J33" i="2"/>
  <c r="G33" i="2"/>
  <c r="D33" i="2"/>
  <c r="N32" i="2"/>
  <c r="L32" i="2"/>
  <c r="O32" i="2" s="1"/>
  <c r="J32" i="2"/>
  <c r="G32" i="2"/>
  <c r="D32" i="2"/>
  <c r="N31" i="2"/>
  <c r="L31" i="2"/>
  <c r="O31" i="2" s="1"/>
  <c r="J31" i="2"/>
  <c r="G31" i="2"/>
  <c r="D31" i="2"/>
  <c r="O30" i="2"/>
  <c r="J30" i="2"/>
  <c r="G30" i="2"/>
  <c r="D30" i="2"/>
  <c r="D29" i="2"/>
  <c r="D28" i="2"/>
  <c r="D27" i="2"/>
  <c r="D26" i="2"/>
  <c r="D25" i="2"/>
  <c r="D24" i="2"/>
  <c r="D23" i="2"/>
  <c r="D22" i="2"/>
  <c r="D21" i="2"/>
  <c r="D20" i="2"/>
  <c r="D19" i="2"/>
  <c r="D18" i="2"/>
  <c r="D17" i="2"/>
  <c r="D16" i="2"/>
  <c r="D15" i="2"/>
  <c r="D14" i="2"/>
  <c r="D13" i="2"/>
  <c r="D12" i="2"/>
  <c r="D11" i="2"/>
  <c r="D10" i="2"/>
  <c r="D9" i="2"/>
  <c r="D8" i="2"/>
  <c r="G37" i="2" l="1"/>
  <c r="J37" i="2"/>
</calcChain>
</file>

<file path=xl/sharedStrings.xml><?xml version="1.0" encoding="utf-8"?>
<sst xmlns="http://schemas.openxmlformats.org/spreadsheetml/2006/main" count="25" uniqueCount="17">
  <si>
    <t>TOTAL</t>
  </si>
  <si>
    <t>YEAR</t>
  </si>
  <si>
    <t>HospBased</t>
  </si>
  <si>
    <t>Jul-Dec</t>
  </si>
  <si>
    <t>Jan-Jun</t>
  </si>
  <si>
    <t>% Chg</t>
  </si>
  <si>
    <t>HOSPITAL INPATIENT (PDD)</t>
  </si>
  <si>
    <t>EMERGENCY DEPARTMENT (ED)</t>
  </si>
  <si>
    <t>AMBULATORY SURGERY (AS)</t>
  </si>
  <si>
    <t>Record Counts for Inpatient, Emergency Department, and Ambulatory Surgery Databases</t>
  </si>
  <si>
    <t>Number of Discharges (PDD) or Encounters (ED or AS) by Year</t>
  </si>
  <si>
    <t>AMBULATORY SURGERY (AS) - By License Type*</t>
  </si>
  <si>
    <t>Freestanding†</t>
  </si>
  <si>
    <t>HCAI Patient-Level Data Sets</t>
  </si>
  <si>
    <t>†The number of reported AS records declined in 2008 and 2012 because of California clinic licensing law. On September 19, 2007, the Third District Court of Appeals issued the Capen v. Shewry decision holding that all clinics that are owned by a physician or group of physicians are excluded from licensure by the California Department of Public Health (CDPH) (see the California clinic licensing law pursuant to Section 1200, et seq. of the California Health and Safety Code). According to the decision, physician-owned clinics are subject to oversight by the Medical Board of California, which reviews certain "outpatient surgery settings,” which use anesthesia. CDPH has interpreted the decision as stripping it of the authority to license or regulate any physician-owned surgical clinic, including the authority to issue licenses that physicians request voluntarily. Licensed freestanding ambulatory surgery clinics are required to report encounter data to HCAI; non-licensed clinics are not. Non-licensed clinics were allowed to report data through MIRCal through 2011. Starting in 2012, data from non-licensed clinics has not been accepted.</t>
  </si>
  <si>
    <t>*Ambulatory Surgery (AS) data include encounters from general acute care hospitals and licensed freestanding ambulatory surgery clinics, during which at least one ambulatory surgery procedure is performed. A freestanding ambulatory surgery clinic is defined as a surgical clinic licensed by the California Department of Public Health (CDPH). Many facilities that are called ambulatory surgery centers are not required to be licensed as surgical clinics, and do not report data to HCAI. Ambulatory surgery procedures are defined as those procedures performed on an outpatient basis in the general operating rooms, ambulatory surgery rooms, endoscopy units, or cardiac catheterization laboratories of a hospital or a freestanding ambulatory surgery clinic. If a procedure is done elsewhere (such as in a radiology unit), no ambulatory surgery record is required to be filed. If a hospital-based AS encounter results in a same-hospital admission, the AS encounter is combined with the inpatient record. A separate AS record would not be reported for that scenario. When analyzing hospital-based AS records, you may want to include the AS direct admissions, which are identified in the hospital’s inpatient data as having ambulatory surgery at the same hospital as the source of admission. For more information see the documentation: https://hcai.ca.gov/data-and-reports/submit-data/patient-data/edas-reporting/</t>
  </si>
  <si>
    <t>v. 08/07/2024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</si>
</sst>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 #,##0_);_(* \(#,##0\);_(* &quot;-&quot;??_);_(@_)"/>
    <numFmt numFmtId="165" formatCode="0.0%"/>
  </numFmts>
  <fonts count="19" x14ac:knownFonts="1">
    <font>
      <sz val="11"/>
      <color theme="1"/>
      <name val="Calibri"/>
      <family val="2"/>
      <scheme val="minor"/>
    </font>
    <font>
      <sz val="11"/>
      <color indexed="8"/>
      <name val="Calibri"/>
      <family val="2"/>
    </font>
    <font>
      <b/>
      <sz val="10"/>
      <color indexed="8"/>
      <name val="Calibri"/>
      <family val="2"/>
    </font>
    <font>
      <sz val="10"/>
      <color indexed="8"/>
      <name val="Calibri"/>
      <family val="2"/>
    </font>
    <font>
      <b/>
      <sz val="10"/>
      <color indexed="10"/>
      <name val="Calibri"/>
      <family val="2"/>
    </font>
    <font>
      <sz val="12"/>
      <color indexed="8"/>
      <name val="Calibri"/>
      <family val="2"/>
    </font>
    <font>
      <sz val="16"/>
      <color indexed="8"/>
      <name val="Calibri"/>
      <family val="2"/>
    </font>
    <font>
      <b/>
      <sz val="12"/>
      <color indexed="8"/>
      <name val="Calibri"/>
      <family val="2"/>
    </font>
    <font>
      <b/>
      <sz val="14"/>
      <color indexed="8"/>
      <name val="Calibri"/>
      <family val="2"/>
    </font>
    <font>
      <sz val="14"/>
      <color indexed="8"/>
      <name val="Calibri"/>
      <family val="2"/>
    </font>
    <font>
      <b/>
      <sz val="11"/>
      <color indexed="8"/>
      <name val="Calibri"/>
      <family val="2"/>
    </font>
    <font>
      <b/>
      <sz val="14"/>
      <color indexed="8"/>
      <name val="Arial"/>
      <family val="2"/>
    </font>
    <font>
      <sz val="14"/>
      <color indexed="8"/>
      <name val="Arial"/>
      <family val="2"/>
    </font>
    <font>
      <sz val="10"/>
      <name val="Arial"/>
      <family val="2"/>
    </font>
    <font>
      <sz val="11"/>
      <color indexed="8"/>
      <name val="Calibri"/>
      <family val="2"/>
    </font>
    <font>
      <sz val="10"/>
      <color indexed="8"/>
      <name val="Arial"/>
      <family val="2"/>
    </font>
    <font>
      <sz val="10"/>
      <color indexed="8"/>
      <name val="Calibri"/>
      <family val="2"/>
    </font>
    <font>
      <sz val="8"/>
      <name val="Calibri"/>
      <family val="2"/>
    </font>
    <font>
      <sz val="11"/>
      <color theme="1"/>
      <name val="Calibri"/>
      <family val="2"/>
      <scheme val="minor"/>
    </font>
  </fonts>
  <fills count="3">
    <fill>
      <patternFill patternType="none"/>
    </fill>
    <fill>
      <patternFill patternType="gray125"/>
    </fill>
    <fill>
      <patternFill patternType="solid">
        <fgColor indexed="55"/>
        <bgColor indexed="64"/>
      </patternFill>
    </fill>
  </fills>
  <borders count="38">
    <border>
      <left/>
      <right/>
      <top/>
      <bottom/>
      <diagonal/>
    </border>
    <border>
      <left style="thick">
        <color indexed="64"/>
      </left>
      <right/>
      <top/>
      <bottom/>
      <diagonal/>
    </border>
    <border>
      <left/>
      <right style="thick">
        <color indexed="64"/>
      </right>
      <top/>
      <bottom/>
      <diagonal/>
    </border>
    <border>
      <left style="thick">
        <color indexed="64"/>
      </left>
      <right/>
      <top/>
      <bottom style="thin">
        <color indexed="64"/>
      </bottom>
      <diagonal/>
    </border>
    <border>
      <left/>
      <right/>
      <top/>
      <bottom style="thin">
        <color indexed="64"/>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medium">
        <color indexed="64"/>
      </left>
      <right/>
      <top/>
      <bottom/>
      <diagonal/>
    </border>
    <border>
      <left style="medium">
        <color indexed="64"/>
      </left>
      <right/>
      <top/>
      <bottom style="thin">
        <color indexed="64"/>
      </bottom>
      <diagonal/>
    </border>
    <border>
      <left/>
      <right style="thin">
        <color indexed="64"/>
      </right>
      <top/>
      <bottom/>
      <diagonal/>
    </border>
    <border>
      <left/>
      <right style="thin">
        <color indexed="64"/>
      </right>
      <top/>
      <bottom style="thick">
        <color indexed="64"/>
      </bottom>
      <diagonal/>
    </border>
    <border>
      <left/>
      <right style="thin">
        <color indexed="64"/>
      </right>
      <top/>
      <bottom style="thin">
        <color indexed="64"/>
      </bottom>
      <diagonal/>
    </border>
    <border>
      <left/>
      <right style="thick">
        <color indexed="64"/>
      </right>
      <top/>
      <bottom style="thin">
        <color indexed="64"/>
      </bottom>
      <diagonal/>
    </border>
    <border>
      <left/>
      <right style="thin">
        <color indexed="64"/>
      </right>
      <top style="thick">
        <color indexed="64"/>
      </top>
      <bottom/>
      <diagonal/>
    </border>
    <border>
      <left style="medium">
        <color indexed="64"/>
      </left>
      <right style="thick">
        <color indexed="64"/>
      </right>
      <top style="medium">
        <color indexed="64"/>
      </top>
      <bottom/>
      <diagonal/>
    </border>
    <border>
      <left style="medium">
        <color indexed="64"/>
      </left>
      <right style="thick">
        <color indexed="64"/>
      </right>
      <top/>
      <bottom style="thick">
        <color indexed="64"/>
      </bottom>
      <diagonal/>
    </border>
    <border>
      <left style="thick">
        <color indexed="64"/>
      </left>
      <right/>
      <top style="medium">
        <color indexed="64"/>
      </top>
      <bottom style="thin">
        <color indexed="64"/>
      </bottom>
      <diagonal/>
    </border>
    <border>
      <left/>
      <right/>
      <top style="medium">
        <color indexed="64"/>
      </top>
      <bottom style="thin">
        <color indexed="64"/>
      </bottom>
      <diagonal/>
    </border>
    <border>
      <left/>
      <right style="thick">
        <color indexed="64"/>
      </right>
      <top style="medium">
        <color indexed="64"/>
      </top>
      <bottom style="thin">
        <color indexed="64"/>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right style="thick">
        <color indexed="64"/>
      </right>
      <top style="thick">
        <color indexed="64"/>
      </top>
      <bottom style="thin">
        <color indexed="64"/>
      </bottom>
      <diagonal/>
    </border>
    <border>
      <left style="thin">
        <color indexed="64"/>
      </left>
      <right style="thick">
        <color indexed="64"/>
      </right>
      <top/>
      <bottom style="medium">
        <color indexed="64"/>
      </bottom>
      <diagonal/>
    </border>
    <border>
      <left style="thin">
        <color indexed="64"/>
      </left>
      <right style="thick">
        <color indexed="64"/>
      </right>
      <top/>
      <bottom/>
      <diagonal/>
    </border>
    <border>
      <left/>
      <right style="thin">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style="thin">
        <color indexed="64"/>
      </left>
      <right/>
      <top/>
      <bottom/>
      <diagonal/>
    </border>
    <border>
      <left style="thin">
        <color indexed="64"/>
      </left>
      <right style="thick">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medium">
        <color indexed="64"/>
      </right>
      <top/>
      <bottom/>
      <diagonal/>
    </border>
    <border>
      <left style="medium">
        <color indexed="64"/>
      </left>
      <right style="medium">
        <color indexed="64"/>
      </right>
      <top/>
      <bottom style="medium">
        <color indexed="64"/>
      </bottom>
      <diagonal/>
    </border>
    <border>
      <left style="thick">
        <color indexed="64"/>
      </left>
      <right/>
      <top/>
      <bottom style="medium">
        <color indexed="64"/>
      </bottom>
      <diagonal/>
    </border>
    <border>
      <left/>
      <right style="thick">
        <color indexed="64"/>
      </right>
      <top/>
      <bottom style="medium">
        <color indexed="64"/>
      </bottom>
      <diagonal/>
    </border>
    <border>
      <left style="thin">
        <color indexed="64"/>
      </left>
      <right style="thick">
        <color indexed="64"/>
      </right>
      <top/>
      <bottom style="thin">
        <color indexed="64"/>
      </bottom>
      <diagonal/>
    </border>
    <border>
      <left style="thin">
        <color indexed="64"/>
      </left>
      <right/>
      <top/>
      <bottom style="thin">
        <color indexed="64"/>
      </bottom>
      <diagonal/>
    </border>
  </borders>
  <cellStyleXfs count="8">
    <xf numFmtId="0" fontId="0" fillId="0" borderId="0"/>
    <xf numFmtId="43" fontId="1" fillId="0" borderId="0" applyFont="0" applyFill="0" applyBorder="0" applyAlignment="0" applyProtection="0"/>
    <xf numFmtId="0" fontId="15" fillId="0" borderId="0">
      <alignment vertical="top"/>
    </xf>
    <xf numFmtId="0" fontId="13" fillId="0" borderId="0"/>
    <xf numFmtId="0" fontId="18" fillId="0" borderId="0"/>
    <xf numFmtId="0" fontId="15" fillId="0" borderId="0">
      <alignment vertical="top"/>
    </xf>
    <xf numFmtId="9" fontId="1" fillId="0" borderId="0" applyFont="0" applyFill="0" applyBorder="0" applyAlignment="0" applyProtection="0"/>
    <xf numFmtId="9" fontId="14" fillId="0" borderId="0" applyFont="0" applyFill="0" applyBorder="0" applyAlignment="0" applyProtection="0"/>
  </cellStyleXfs>
  <cellXfs count="103">
    <xf numFmtId="0" fontId="0" fillId="0" borderId="0" xfId="0"/>
    <xf numFmtId="0" fontId="2" fillId="0" borderId="0" xfId="0" applyFont="1"/>
    <xf numFmtId="0" fontId="2" fillId="2" borderId="1" xfId="0" applyFont="1" applyFill="1" applyBorder="1" applyAlignment="1">
      <alignment horizontal="center"/>
    </xf>
    <xf numFmtId="0" fontId="2" fillId="2" borderId="0" xfId="0" applyFont="1" applyFill="1" applyAlignment="1">
      <alignment horizontal="center"/>
    </xf>
    <xf numFmtId="0" fontId="2" fillId="2" borderId="2" xfId="0" applyFont="1" applyFill="1" applyBorder="1" applyAlignment="1">
      <alignment horizontal="center"/>
    </xf>
    <xf numFmtId="164" fontId="3" fillId="0" borderId="0" xfId="1" applyNumberFormat="1" applyFont="1" applyBorder="1"/>
    <xf numFmtId="0" fontId="2" fillId="0" borderId="0" xfId="0" applyFont="1" applyAlignment="1">
      <alignment horizontal="center"/>
    </xf>
    <xf numFmtId="164" fontId="3" fillId="0" borderId="1" xfId="1" applyNumberFormat="1" applyFont="1" applyBorder="1"/>
    <xf numFmtId="0" fontId="3" fillId="0" borderId="0" xfId="0" applyFont="1"/>
    <xf numFmtId="164" fontId="3" fillId="0" borderId="3" xfId="1" applyNumberFormat="1" applyFont="1" applyBorder="1"/>
    <xf numFmtId="164" fontId="3" fillId="0" borderId="4" xfId="1" applyNumberFormat="1" applyFont="1" applyBorder="1"/>
    <xf numFmtId="0" fontId="2" fillId="2" borderId="5" xfId="0" applyFont="1" applyFill="1" applyBorder="1" applyAlignment="1">
      <alignment horizontal="center"/>
    </xf>
    <xf numFmtId="0" fontId="2" fillId="2" borderId="6" xfId="0" applyFont="1" applyFill="1" applyBorder="1" applyAlignment="1">
      <alignment horizontal="center"/>
    </xf>
    <xf numFmtId="0" fontId="2" fillId="2" borderId="7" xfId="0" applyFont="1" applyFill="1" applyBorder="1" applyAlignment="1">
      <alignment horizontal="center"/>
    </xf>
    <xf numFmtId="0" fontId="2" fillId="0" borderId="8" xfId="0" applyFont="1" applyBorder="1" applyAlignment="1">
      <alignment horizontal="center"/>
    </xf>
    <xf numFmtId="0" fontId="2" fillId="0" borderId="9" xfId="0" applyFont="1" applyBorder="1" applyAlignment="1">
      <alignment horizontal="center"/>
    </xf>
    <xf numFmtId="0" fontId="2" fillId="2" borderId="1" xfId="0" applyFont="1" applyFill="1" applyBorder="1"/>
    <xf numFmtId="0" fontId="2" fillId="2" borderId="0" xfId="0" applyFont="1" applyFill="1"/>
    <xf numFmtId="0" fontId="2" fillId="2" borderId="2" xfId="0" applyFont="1" applyFill="1" applyBorder="1"/>
    <xf numFmtId="0" fontId="2" fillId="2" borderId="5" xfId="0" applyFont="1" applyFill="1" applyBorder="1"/>
    <xf numFmtId="0" fontId="2" fillId="2" borderId="6" xfId="0" applyFont="1" applyFill="1" applyBorder="1"/>
    <xf numFmtId="0" fontId="2" fillId="2" borderId="7" xfId="0" applyFont="1" applyFill="1" applyBorder="1"/>
    <xf numFmtId="0" fontId="2" fillId="2" borderId="10" xfId="0" applyFont="1" applyFill="1" applyBorder="1" applyAlignment="1">
      <alignment horizontal="center"/>
    </xf>
    <xf numFmtId="0" fontId="2" fillId="2" borderId="11" xfId="0" applyFont="1" applyFill="1" applyBorder="1" applyAlignment="1">
      <alignment horizontal="center"/>
    </xf>
    <xf numFmtId="164" fontId="3" fillId="0" borderId="10" xfId="1" applyNumberFormat="1" applyFont="1" applyBorder="1"/>
    <xf numFmtId="164" fontId="3" fillId="0" borderId="10" xfId="1" applyNumberFormat="1" applyFont="1" applyFill="1" applyBorder="1"/>
    <xf numFmtId="164" fontId="3" fillId="0" borderId="12" xfId="1" applyNumberFormat="1" applyFont="1" applyFill="1" applyBorder="1"/>
    <xf numFmtId="164" fontId="3" fillId="0" borderId="12" xfId="1" applyNumberFormat="1" applyFont="1" applyBorder="1"/>
    <xf numFmtId="0" fontId="2" fillId="2" borderId="10" xfId="0" applyFont="1" applyFill="1" applyBorder="1"/>
    <xf numFmtId="0" fontId="2" fillId="2" borderId="11" xfId="0" applyFont="1" applyFill="1" applyBorder="1"/>
    <xf numFmtId="164" fontId="2" fillId="2" borderId="10" xfId="1" applyNumberFormat="1" applyFont="1" applyFill="1" applyBorder="1"/>
    <xf numFmtId="10" fontId="3" fillId="0" borderId="10" xfId="6" applyNumberFormat="1" applyFont="1" applyBorder="1"/>
    <xf numFmtId="10" fontId="3" fillId="0" borderId="12" xfId="6" applyNumberFormat="1" applyFont="1" applyBorder="1"/>
    <xf numFmtId="165" fontId="3" fillId="0" borderId="10" xfId="6" applyNumberFormat="1" applyFont="1" applyBorder="1"/>
    <xf numFmtId="165" fontId="3" fillId="0" borderId="12" xfId="6" applyNumberFormat="1" applyFont="1" applyBorder="1"/>
    <xf numFmtId="164" fontId="4" fillId="0" borderId="2" xfId="1" applyNumberFormat="1" applyFont="1" applyBorder="1"/>
    <xf numFmtId="164" fontId="4" fillId="0" borderId="13" xfId="1" applyNumberFormat="1" applyFont="1" applyBorder="1"/>
    <xf numFmtId="164" fontId="4" fillId="0" borderId="0" xfId="1" applyNumberFormat="1" applyFont="1" applyBorder="1"/>
    <xf numFmtId="164" fontId="4" fillId="0" borderId="4" xfId="1" applyNumberFormat="1" applyFont="1" applyBorder="1"/>
    <xf numFmtId="164" fontId="3" fillId="0" borderId="1" xfId="1" applyNumberFormat="1" applyFont="1" applyBorder="1" applyAlignment="1">
      <alignment horizontal="center"/>
    </xf>
    <xf numFmtId="164" fontId="3" fillId="0" borderId="3" xfId="1" applyNumberFormat="1" applyFont="1" applyBorder="1" applyAlignment="1">
      <alignment horizontal="center"/>
    </xf>
    <xf numFmtId="164" fontId="4" fillId="0" borderId="0" xfId="1" applyNumberFormat="1" applyFont="1" applyBorder="1" applyAlignment="1">
      <alignment horizontal="center"/>
    </xf>
    <xf numFmtId="164" fontId="4" fillId="0" borderId="4" xfId="1" applyNumberFormat="1" applyFont="1" applyBorder="1" applyAlignment="1">
      <alignment horizontal="center"/>
    </xf>
    <xf numFmtId="164" fontId="4" fillId="0" borderId="2" xfId="1" applyNumberFormat="1" applyFont="1" applyBorder="1" applyAlignment="1">
      <alignment horizontal="center"/>
    </xf>
    <xf numFmtId="164" fontId="3" fillId="0" borderId="14" xfId="0" applyNumberFormat="1" applyFont="1" applyBorder="1"/>
    <xf numFmtId="164" fontId="3" fillId="0" borderId="10" xfId="0" applyNumberFormat="1" applyFont="1" applyBorder="1"/>
    <xf numFmtId="164" fontId="3" fillId="0" borderId="12" xfId="0" applyNumberFormat="1" applyFont="1" applyBorder="1"/>
    <xf numFmtId="164" fontId="3" fillId="0" borderId="10" xfId="1" applyNumberFormat="1" applyFont="1" applyBorder="1" applyAlignment="1">
      <alignment horizontal="center"/>
    </xf>
    <xf numFmtId="164" fontId="3" fillId="0" borderId="12" xfId="1" applyNumberFormat="1" applyFont="1" applyBorder="1" applyAlignment="1">
      <alignment horizontal="center"/>
    </xf>
    <xf numFmtId="0" fontId="5" fillId="0" borderId="0" xfId="0" applyFont="1"/>
    <xf numFmtId="0" fontId="6" fillId="0" borderId="0" xfId="0" applyFont="1"/>
    <xf numFmtId="0" fontId="8" fillId="0" borderId="0" xfId="0" applyFont="1"/>
    <xf numFmtId="0" fontId="9" fillId="0" borderId="0" xfId="0" applyFont="1"/>
    <xf numFmtId="0" fontId="7" fillId="0" borderId="0" xfId="0" applyFont="1"/>
    <xf numFmtId="0" fontId="10" fillId="0" borderId="5" xfId="0" applyFont="1" applyBorder="1" applyAlignment="1">
      <alignment horizontal="center"/>
    </xf>
    <xf numFmtId="0" fontId="10" fillId="0" borderId="11" xfId="0" applyFont="1" applyBorder="1" applyAlignment="1">
      <alignment horizontal="center"/>
    </xf>
    <xf numFmtId="0" fontId="10" fillId="0" borderId="6" xfId="0" applyFont="1" applyBorder="1" applyAlignment="1">
      <alignment horizontal="center"/>
    </xf>
    <xf numFmtId="0" fontId="10" fillId="0" borderId="7" xfId="0" applyFont="1" applyBorder="1" applyAlignment="1">
      <alignment horizontal="center"/>
    </xf>
    <xf numFmtId="164" fontId="3" fillId="0" borderId="1" xfId="1" applyNumberFormat="1" applyFont="1" applyFill="1" applyBorder="1"/>
    <xf numFmtId="164" fontId="4" fillId="0" borderId="2" xfId="1" applyNumberFormat="1" applyFont="1" applyFill="1" applyBorder="1"/>
    <xf numFmtId="0" fontId="3" fillId="0" borderId="1" xfId="0" applyFont="1" applyBorder="1"/>
    <xf numFmtId="164" fontId="4" fillId="0" borderId="23" xfId="1" applyNumberFormat="1" applyFont="1" applyFill="1" applyBorder="1"/>
    <xf numFmtId="164" fontId="3" fillId="0" borderId="0" xfId="1" applyNumberFormat="1" applyFont="1" applyFill="1" applyBorder="1"/>
    <xf numFmtId="164" fontId="4" fillId="0" borderId="0" xfId="1" applyNumberFormat="1" applyFont="1" applyFill="1" applyBorder="1"/>
    <xf numFmtId="3" fontId="3" fillId="0" borderId="25" xfId="0" applyNumberFormat="1" applyFont="1" applyBorder="1" applyAlignment="1">
      <alignment horizontal="center"/>
    </xf>
    <xf numFmtId="164" fontId="3" fillId="0" borderId="26" xfId="1" applyNumberFormat="1" applyFont="1" applyFill="1" applyBorder="1"/>
    <xf numFmtId="164" fontId="4" fillId="0" borderId="27" xfId="1" applyNumberFormat="1" applyFont="1" applyFill="1" applyBorder="1"/>
    <xf numFmtId="164" fontId="4" fillId="0" borderId="24" xfId="1" applyNumberFormat="1" applyFont="1" applyFill="1" applyBorder="1"/>
    <xf numFmtId="3" fontId="3" fillId="0" borderId="10" xfId="0" applyNumberFormat="1" applyFont="1" applyBorder="1" applyAlignment="1">
      <alignment horizontal="center"/>
    </xf>
    <xf numFmtId="164" fontId="4" fillId="0" borderId="28" xfId="1" applyNumberFormat="1" applyFont="1" applyFill="1" applyBorder="1"/>
    <xf numFmtId="165" fontId="3" fillId="0" borderId="0" xfId="6" applyNumberFormat="1" applyFont="1"/>
    <xf numFmtId="10" fontId="3" fillId="0" borderId="25" xfId="6" applyNumberFormat="1" applyFont="1" applyBorder="1"/>
    <xf numFmtId="165" fontId="3" fillId="0" borderId="25" xfId="6" applyNumberFormat="1" applyFont="1" applyBorder="1"/>
    <xf numFmtId="164" fontId="3" fillId="0" borderId="28" xfId="1" applyNumberFormat="1" applyFont="1" applyFill="1" applyBorder="1"/>
    <xf numFmtId="164" fontId="4" fillId="0" borderId="29" xfId="1" applyNumberFormat="1" applyFont="1" applyBorder="1"/>
    <xf numFmtId="0" fontId="2" fillId="0" borderId="30" xfId="0" applyFont="1" applyBorder="1" applyAlignment="1">
      <alignment horizontal="center"/>
    </xf>
    <xf numFmtId="164" fontId="3" fillId="0" borderId="0" xfId="1" applyNumberFormat="1" applyFont="1" applyBorder="1" applyAlignment="1">
      <alignment horizontal="center"/>
    </xf>
    <xf numFmtId="0" fontId="2" fillId="0" borderId="31" xfId="0" applyFont="1" applyBorder="1" applyAlignment="1">
      <alignment horizontal="center"/>
    </xf>
    <xf numFmtId="0" fontId="2" fillId="0" borderId="32" xfId="0" applyFont="1" applyBorder="1" applyAlignment="1">
      <alignment horizontal="center"/>
    </xf>
    <xf numFmtId="0" fontId="3" fillId="0" borderId="8" xfId="0" applyFont="1" applyBorder="1"/>
    <xf numFmtId="0" fontId="2" fillId="0" borderId="33" xfId="0" applyFont="1" applyBorder="1" applyAlignment="1">
      <alignment horizontal="center"/>
    </xf>
    <xf numFmtId="164" fontId="3" fillId="0" borderId="34" xfId="1" applyNumberFormat="1" applyFont="1" applyFill="1" applyBorder="1"/>
    <xf numFmtId="164" fontId="3" fillId="0" borderId="25" xfId="1" applyNumberFormat="1" applyFont="1" applyFill="1" applyBorder="1"/>
    <xf numFmtId="164" fontId="3" fillId="0" borderId="27" xfId="1" applyNumberFormat="1" applyFont="1" applyFill="1" applyBorder="1"/>
    <xf numFmtId="164" fontId="4" fillId="0" borderId="35" xfId="1" applyNumberFormat="1" applyFont="1" applyFill="1" applyBorder="1"/>
    <xf numFmtId="164" fontId="3" fillId="0" borderId="4" xfId="1" applyNumberFormat="1" applyFont="1" applyFill="1" applyBorder="1"/>
    <xf numFmtId="3" fontId="3" fillId="0" borderId="12" xfId="0" applyNumberFormat="1" applyFont="1" applyBorder="1" applyAlignment="1">
      <alignment horizontal="center"/>
    </xf>
    <xf numFmtId="164" fontId="4" fillId="0" borderId="36" xfId="1" applyNumberFormat="1" applyFont="1" applyFill="1" applyBorder="1"/>
    <xf numFmtId="164" fontId="3" fillId="0" borderId="3" xfId="1" applyNumberFormat="1" applyFont="1" applyFill="1" applyBorder="1"/>
    <xf numFmtId="164" fontId="3" fillId="0" borderId="37" xfId="1" applyNumberFormat="1" applyFont="1" applyFill="1" applyBorder="1"/>
    <xf numFmtId="164" fontId="4" fillId="0" borderId="13" xfId="1" applyNumberFormat="1" applyFont="1" applyFill="1" applyBorder="1"/>
    <xf numFmtId="0" fontId="3" fillId="0" borderId="0" xfId="0" applyFont="1" applyAlignment="1">
      <alignment horizontal="left" wrapText="1"/>
    </xf>
    <xf numFmtId="0" fontId="16" fillId="0" borderId="0" xfId="0" applyFont="1" applyAlignment="1">
      <alignment horizontal="left" wrapText="1"/>
    </xf>
    <xf numFmtId="0" fontId="11" fillId="0" borderId="0" xfId="0" applyFont="1" applyAlignment="1">
      <alignment horizontal="center"/>
    </xf>
    <xf numFmtId="0" fontId="12" fillId="0" borderId="0" xfId="0" applyFont="1" applyAlignment="1">
      <alignment horizontal="center"/>
    </xf>
    <xf numFmtId="0" fontId="10" fillId="0" borderId="15" xfId="0" applyFont="1" applyBorder="1" applyAlignment="1">
      <alignment horizontal="center" vertical="center"/>
    </xf>
    <xf numFmtId="0" fontId="10" fillId="0" borderId="16" xfId="0" applyFont="1" applyBorder="1" applyAlignment="1">
      <alignment horizontal="center" vertical="center"/>
    </xf>
    <xf numFmtId="0" fontId="10" fillId="0" borderId="17" xfId="0" applyFont="1" applyBorder="1" applyAlignment="1">
      <alignment horizontal="center"/>
    </xf>
    <xf numFmtId="0" fontId="10" fillId="0" borderId="18" xfId="0" applyFont="1" applyBorder="1" applyAlignment="1">
      <alignment horizontal="center"/>
    </xf>
    <xf numFmtId="0" fontId="10" fillId="0" borderId="19" xfId="0" applyFont="1" applyBorder="1" applyAlignment="1">
      <alignment horizontal="center"/>
    </xf>
    <xf numFmtId="0" fontId="10" fillId="0" borderId="20" xfId="0" applyFont="1" applyBorder="1" applyAlignment="1">
      <alignment horizontal="center"/>
    </xf>
    <xf numFmtId="0" fontId="10" fillId="0" borderId="21" xfId="0" applyFont="1" applyBorder="1" applyAlignment="1">
      <alignment horizontal="center"/>
    </xf>
    <xf numFmtId="0" fontId="10" fillId="0" borderId="22" xfId="0" applyFont="1" applyBorder="1" applyAlignment="1">
      <alignment horizontal="center"/>
    </xf>
  </cellXfs>
  <cellStyles count="8">
    <cellStyle name="Comma" xfId="1" builtinId="3"/>
    <cellStyle name="Normal" xfId="0" builtinId="0"/>
    <cellStyle name="Normal 2" xfId="2" xr:uid="{00000000-0005-0000-0000-000002000000}"/>
    <cellStyle name="Normal 2 2" xfId="3" xr:uid="{00000000-0005-0000-0000-000003000000}"/>
    <cellStyle name="Normal 3" xfId="4" xr:uid="{00000000-0005-0000-0000-000004000000}"/>
    <cellStyle name="Normal 4" xfId="5" xr:uid="{00000000-0005-0000-0000-000005000000}"/>
    <cellStyle name="Percent" xfId="6" builtinId="5"/>
    <cellStyle name="Percent 2" xfId="7" xr:uid="{00000000-0005-0000-0000-00000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52"/>
  <sheetViews>
    <sheetView tabSelected="1" topLeftCell="A28" zoomScaleNormal="100" zoomScalePageLayoutView="85" workbookViewId="0">
      <selection activeCell="S28" sqref="S28"/>
    </sheetView>
  </sheetViews>
  <sheetFormatPr defaultColWidth="9.140625" defaultRowHeight="12.75" x14ac:dyDescent="0.2"/>
  <cols>
    <col min="1" max="1" width="6.5703125" style="6" customWidth="1"/>
    <col min="2" max="4" width="10.5703125" style="8" customWidth="1"/>
    <col min="5" max="7" width="11.42578125" style="8" customWidth="1"/>
    <col min="8" max="11" width="10.5703125" style="8" customWidth="1"/>
    <col min="12" max="12" width="8.140625" style="8" customWidth="1"/>
    <col min="13" max="13" width="13.140625" style="8" customWidth="1"/>
    <col min="14" max="14" width="8.140625" style="8" customWidth="1"/>
    <col min="15" max="15" width="10.5703125" style="8" customWidth="1"/>
    <col min="16" max="16" width="9.140625" style="8"/>
    <col min="17" max="17" width="10" style="8" bestFit="1" customWidth="1"/>
    <col min="18" max="16384" width="9.140625" style="8"/>
  </cols>
  <sheetData>
    <row r="1" spans="1:15" ht="21.6" customHeight="1" x14ac:dyDescent="0.25">
      <c r="A1" s="93" t="s">
        <v>9</v>
      </c>
      <c r="B1" s="93"/>
      <c r="C1" s="93"/>
      <c r="D1" s="93"/>
      <c r="E1" s="93"/>
      <c r="F1" s="93"/>
      <c r="G1" s="93"/>
      <c r="H1" s="93"/>
      <c r="I1" s="93"/>
      <c r="J1" s="93"/>
      <c r="K1" s="93"/>
      <c r="L1" s="93"/>
      <c r="M1" s="93"/>
      <c r="N1" s="93"/>
      <c r="O1" s="93"/>
    </row>
    <row r="2" spans="1:15" ht="21.6" customHeight="1" x14ac:dyDescent="0.25">
      <c r="A2" s="93" t="s">
        <v>13</v>
      </c>
      <c r="B2" s="93"/>
      <c r="C2" s="93"/>
      <c r="D2" s="93"/>
      <c r="E2" s="93"/>
      <c r="F2" s="93"/>
      <c r="G2" s="93"/>
      <c r="H2" s="93"/>
      <c r="I2" s="93"/>
      <c r="J2" s="93"/>
      <c r="K2" s="93"/>
      <c r="L2" s="93"/>
      <c r="M2" s="93"/>
      <c r="N2" s="93"/>
      <c r="O2" s="93"/>
    </row>
    <row r="3" spans="1:15" ht="21.6" customHeight="1" x14ac:dyDescent="0.25">
      <c r="A3" s="94" t="s">
        <v>16</v>
      </c>
      <c r="B3" s="94"/>
      <c r="C3" s="94"/>
      <c r="D3" s="94"/>
      <c r="E3" s="94"/>
      <c r="F3" s="94"/>
      <c r="G3" s="94"/>
      <c r="H3" s="94"/>
      <c r="I3" s="94"/>
      <c r="J3" s="94"/>
      <c r="K3" s="94"/>
      <c r="L3" s="94"/>
      <c r="M3" s="94"/>
      <c r="N3" s="94"/>
      <c r="O3" s="94"/>
    </row>
    <row r="4" spans="1:15" s="49" customFormat="1" ht="21" x14ac:dyDescent="0.35">
      <c r="A4" s="50"/>
      <c r="C4" s="50"/>
      <c r="D4" s="50"/>
      <c r="E4" s="50"/>
      <c r="F4" s="50"/>
      <c r="G4" s="50"/>
      <c r="H4" s="50"/>
    </row>
    <row r="5" spans="1:15" s="52" customFormat="1" ht="19.5" thickBot="1" x14ac:dyDescent="0.35">
      <c r="A5" s="51" t="s">
        <v>10</v>
      </c>
    </row>
    <row r="6" spans="1:15" s="53" customFormat="1" ht="16.5" thickTop="1" x14ac:dyDescent="0.25">
      <c r="A6" s="95" t="s">
        <v>1</v>
      </c>
      <c r="B6" s="97" t="s">
        <v>6</v>
      </c>
      <c r="C6" s="98"/>
      <c r="D6" s="98"/>
      <c r="E6" s="97" t="s">
        <v>7</v>
      </c>
      <c r="F6" s="98"/>
      <c r="G6" s="99"/>
      <c r="H6" s="97" t="s">
        <v>8</v>
      </c>
      <c r="I6" s="98"/>
      <c r="J6" s="98"/>
      <c r="K6" s="100" t="s">
        <v>11</v>
      </c>
      <c r="L6" s="101"/>
      <c r="M6" s="101"/>
      <c r="N6" s="101"/>
      <c r="O6" s="102"/>
    </row>
    <row r="7" spans="1:15" s="53" customFormat="1" ht="16.5" thickBot="1" x14ac:dyDescent="0.3">
      <c r="A7" s="96"/>
      <c r="B7" s="54" t="s">
        <v>4</v>
      </c>
      <c r="C7" s="55" t="s">
        <v>3</v>
      </c>
      <c r="D7" s="56" t="s">
        <v>0</v>
      </c>
      <c r="E7" s="54" t="s">
        <v>4</v>
      </c>
      <c r="F7" s="55" t="s">
        <v>3</v>
      </c>
      <c r="G7" s="57" t="s">
        <v>0</v>
      </c>
      <c r="H7" s="54" t="s">
        <v>4</v>
      </c>
      <c r="I7" s="55" t="s">
        <v>3</v>
      </c>
      <c r="J7" s="56" t="s">
        <v>0</v>
      </c>
      <c r="K7" s="54" t="s">
        <v>2</v>
      </c>
      <c r="L7" s="55" t="s">
        <v>5</v>
      </c>
      <c r="M7" s="56" t="s">
        <v>12</v>
      </c>
      <c r="N7" s="55" t="s">
        <v>5</v>
      </c>
      <c r="O7" s="57" t="s">
        <v>0</v>
      </c>
    </row>
    <row r="8" spans="1:15" s="1" customFormat="1" ht="13.5" thickTop="1" x14ac:dyDescent="0.2">
      <c r="A8" s="14">
        <v>1983</v>
      </c>
      <c r="B8" s="39">
        <v>1777151</v>
      </c>
      <c r="C8" s="44">
        <v>1774723</v>
      </c>
      <c r="D8" s="41">
        <f t="shared" ref="D8:D36" si="0">SUM(B8:C8)</f>
        <v>3551874</v>
      </c>
      <c r="E8" s="2"/>
      <c r="F8" s="22"/>
      <c r="G8" s="4"/>
      <c r="H8" s="2"/>
      <c r="I8" s="22"/>
      <c r="J8" s="3"/>
      <c r="K8" s="16"/>
      <c r="L8" s="28"/>
      <c r="M8" s="17"/>
      <c r="N8" s="28"/>
      <c r="O8" s="18"/>
    </row>
    <row r="9" spans="1:15" s="1" customFormat="1" x14ac:dyDescent="0.2">
      <c r="A9" s="14">
        <v>1984</v>
      </c>
      <c r="B9" s="39">
        <v>1779100</v>
      </c>
      <c r="C9" s="45">
        <v>1758994</v>
      </c>
      <c r="D9" s="41">
        <f t="shared" si="0"/>
        <v>3538094</v>
      </c>
      <c r="E9" s="2"/>
      <c r="F9" s="22"/>
      <c r="G9" s="4"/>
      <c r="H9" s="2"/>
      <c r="I9" s="22"/>
      <c r="J9" s="3"/>
      <c r="K9" s="16"/>
      <c r="L9" s="28"/>
      <c r="M9" s="17"/>
      <c r="N9" s="28"/>
      <c r="O9" s="18"/>
    </row>
    <row r="10" spans="1:15" s="1" customFormat="1" x14ac:dyDescent="0.2">
      <c r="A10" s="14">
        <v>1985</v>
      </c>
      <c r="B10" s="39">
        <v>1748466</v>
      </c>
      <c r="C10" s="45">
        <v>1758377</v>
      </c>
      <c r="D10" s="41">
        <f t="shared" si="0"/>
        <v>3506843</v>
      </c>
      <c r="E10" s="2"/>
      <c r="F10" s="22"/>
      <c r="G10" s="4"/>
      <c r="H10" s="2"/>
      <c r="I10" s="22"/>
      <c r="J10" s="3"/>
      <c r="K10" s="16"/>
      <c r="L10" s="28"/>
      <c r="M10" s="17"/>
      <c r="N10" s="28"/>
      <c r="O10" s="18"/>
    </row>
    <row r="11" spans="1:15" s="1" customFormat="1" x14ac:dyDescent="0.2">
      <c r="A11" s="14">
        <v>1986</v>
      </c>
      <c r="B11" s="39">
        <v>1748606</v>
      </c>
      <c r="C11" s="45">
        <v>1755700</v>
      </c>
      <c r="D11" s="41">
        <f t="shared" si="0"/>
        <v>3504306</v>
      </c>
      <c r="E11" s="2"/>
      <c r="F11" s="22"/>
      <c r="G11" s="4"/>
      <c r="H11" s="2"/>
      <c r="I11" s="22"/>
      <c r="J11" s="3"/>
      <c r="K11" s="16"/>
      <c r="L11" s="28"/>
      <c r="M11" s="17"/>
      <c r="N11" s="28"/>
      <c r="O11" s="18"/>
    </row>
    <row r="12" spans="1:15" s="1" customFormat="1" x14ac:dyDescent="0.2">
      <c r="A12" s="14">
        <v>1987</v>
      </c>
      <c r="B12" s="39">
        <v>1766939</v>
      </c>
      <c r="C12" s="45">
        <v>1776069</v>
      </c>
      <c r="D12" s="41">
        <f t="shared" si="0"/>
        <v>3543008</v>
      </c>
      <c r="E12" s="2"/>
      <c r="F12" s="22"/>
      <c r="G12" s="4"/>
      <c r="H12" s="2"/>
      <c r="I12" s="22"/>
      <c r="J12" s="3"/>
      <c r="K12" s="16"/>
      <c r="L12" s="28"/>
      <c r="M12" s="17"/>
      <c r="N12" s="28"/>
      <c r="O12" s="18"/>
    </row>
    <row r="13" spans="1:15" s="1" customFormat="1" x14ac:dyDescent="0.2">
      <c r="A13" s="14">
        <v>1988</v>
      </c>
      <c r="B13" s="39">
        <v>1798478</v>
      </c>
      <c r="C13" s="45">
        <v>1798244</v>
      </c>
      <c r="D13" s="41">
        <f t="shared" si="0"/>
        <v>3596722</v>
      </c>
      <c r="E13" s="2"/>
      <c r="F13" s="22"/>
      <c r="G13" s="4"/>
      <c r="H13" s="2"/>
      <c r="I13" s="22"/>
      <c r="J13" s="3"/>
      <c r="K13" s="16"/>
      <c r="L13" s="28"/>
      <c r="M13" s="17"/>
      <c r="N13" s="28"/>
      <c r="O13" s="18"/>
    </row>
    <row r="14" spans="1:15" s="1" customFormat="1" x14ac:dyDescent="0.2">
      <c r="A14" s="14">
        <v>1989</v>
      </c>
      <c r="B14" s="39">
        <v>1810627</v>
      </c>
      <c r="C14" s="45">
        <v>1816579</v>
      </c>
      <c r="D14" s="41">
        <f t="shared" si="0"/>
        <v>3627206</v>
      </c>
      <c r="E14" s="2"/>
      <c r="F14" s="22"/>
      <c r="G14" s="4"/>
      <c r="H14" s="2"/>
      <c r="I14" s="22"/>
      <c r="J14" s="3"/>
      <c r="K14" s="16"/>
      <c r="L14" s="28"/>
      <c r="M14" s="17"/>
      <c r="N14" s="28"/>
      <c r="O14" s="18"/>
    </row>
    <row r="15" spans="1:15" s="1" customFormat="1" x14ac:dyDescent="0.2">
      <c r="A15" s="15">
        <v>1990</v>
      </c>
      <c r="B15" s="40">
        <v>1852230</v>
      </c>
      <c r="C15" s="46">
        <v>1859563</v>
      </c>
      <c r="D15" s="42">
        <f t="shared" si="0"/>
        <v>3711793</v>
      </c>
      <c r="E15" s="2"/>
      <c r="F15" s="22"/>
      <c r="G15" s="4"/>
      <c r="H15" s="2"/>
      <c r="I15" s="22"/>
      <c r="J15" s="3"/>
      <c r="K15" s="16"/>
      <c r="L15" s="28"/>
      <c r="M15" s="17"/>
      <c r="N15" s="28"/>
      <c r="O15" s="18"/>
    </row>
    <row r="16" spans="1:15" s="1" customFormat="1" x14ac:dyDescent="0.2">
      <c r="A16" s="14">
        <v>1991</v>
      </c>
      <c r="B16" s="39">
        <v>1839185</v>
      </c>
      <c r="C16" s="45">
        <v>1885874</v>
      </c>
      <c r="D16" s="41">
        <f t="shared" si="0"/>
        <v>3725059</v>
      </c>
      <c r="E16" s="2"/>
      <c r="F16" s="22"/>
      <c r="G16" s="4"/>
      <c r="H16" s="2"/>
      <c r="I16" s="22"/>
      <c r="J16" s="3"/>
      <c r="K16" s="16"/>
      <c r="L16" s="28"/>
      <c r="M16" s="17"/>
      <c r="N16" s="28"/>
      <c r="O16" s="18"/>
    </row>
    <row r="17" spans="1:17" s="1" customFormat="1" x14ac:dyDescent="0.2">
      <c r="A17" s="14">
        <v>1992</v>
      </c>
      <c r="B17" s="39">
        <v>1866311</v>
      </c>
      <c r="C17" s="45">
        <v>1845744</v>
      </c>
      <c r="D17" s="41">
        <f t="shared" si="0"/>
        <v>3712055</v>
      </c>
      <c r="E17" s="2"/>
      <c r="F17" s="22"/>
      <c r="G17" s="4"/>
      <c r="H17" s="2"/>
      <c r="I17" s="22"/>
      <c r="J17" s="3"/>
      <c r="K17" s="16"/>
      <c r="L17" s="28"/>
      <c r="M17" s="17"/>
      <c r="N17" s="28"/>
      <c r="O17" s="18"/>
    </row>
    <row r="18" spans="1:17" s="1" customFormat="1" x14ac:dyDescent="0.2">
      <c r="A18" s="14">
        <v>1993</v>
      </c>
      <c r="B18" s="39">
        <v>1824070</v>
      </c>
      <c r="C18" s="45">
        <v>1840559</v>
      </c>
      <c r="D18" s="41">
        <f t="shared" si="0"/>
        <v>3664629</v>
      </c>
      <c r="E18" s="2"/>
      <c r="F18" s="22"/>
      <c r="G18" s="4"/>
      <c r="H18" s="2"/>
      <c r="I18" s="22"/>
      <c r="J18" s="3"/>
      <c r="K18" s="16"/>
      <c r="L18" s="28"/>
      <c r="M18" s="17"/>
      <c r="N18" s="28"/>
      <c r="O18" s="18"/>
    </row>
    <row r="19" spans="1:17" s="1" customFormat="1" x14ac:dyDescent="0.2">
      <c r="A19" s="14">
        <v>1994</v>
      </c>
      <c r="B19" s="39">
        <v>1817688</v>
      </c>
      <c r="C19" s="45">
        <v>1807801</v>
      </c>
      <c r="D19" s="41">
        <f t="shared" si="0"/>
        <v>3625489</v>
      </c>
      <c r="E19" s="2"/>
      <c r="F19" s="22"/>
      <c r="G19" s="4"/>
      <c r="H19" s="2"/>
      <c r="I19" s="22"/>
      <c r="J19" s="3"/>
      <c r="K19" s="16"/>
      <c r="L19" s="28"/>
      <c r="M19" s="17"/>
      <c r="N19" s="28"/>
      <c r="O19" s="18"/>
    </row>
    <row r="20" spans="1:17" s="1" customFormat="1" x14ac:dyDescent="0.2">
      <c r="A20" s="14">
        <v>1995</v>
      </c>
      <c r="B20" s="39">
        <v>1813596</v>
      </c>
      <c r="C20" s="45">
        <v>1815726</v>
      </c>
      <c r="D20" s="41">
        <f t="shared" si="0"/>
        <v>3629322</v>
      </c>
      <c r="E20" s="2"/>
      <c r="F20" s="22"/>
      <c r="G20" s="4"/>
      <c r="H20" s="2"/>
      <c r="I20" s="22"/>
      <c r="J20" s="3"/>
      <c r="K20" s="16"/>
      <c r="L20" s="28"/>
      <c r="M20" s="17"/>
      <c r="N20" s="28"/>
      <c r="O20" s="18"/>
    </row>
    <row r="21" spans="1:17" s="1" customFormat="1" x14ac:dyDescent="0.2">
      <c r="A21" s="14">
        <v>1996</v>
      </c>
      <c r="B21" s="39">
        <v>1825108</v>
      </c>
      <c r="C21" s="45">
        <v>1807059</v>
      </c>
      <c r="D21" s="41">
        <f t="shared" si="0"/>
        <v>3632167</v>
      </c>
      <c r="E21" s="2"/>
      <c r="F21" s="22"/>
      <c r="G21" s="4"/>
      <c r="H21" s="2"/>
      <c r="I21" s="22"/>
      <c r="J21" s="3"/>
      <c r="K21" s="16"/>
      <c r="L21" s="28"/>
      <c r="M21" s="17"/>
      <c r="N21" s="28"/>
      <c r="O21" s="18"/>
    </row>
    <row r="22" spans="1:17" s="1" customFormat="1" x14ac:dyDescent="0.2">
      <c r="A22" s="14">
        <v>1997</v>
      </c>
      <c r="B22" s="39">
        <v>1839264</v>
      </c>
      <c r="C22" s="45">
        <v>1846442</v>
      </c>
      <c r="D22" s="41">
        <f t="shared" si="0"/>
        <v>3685706</v>
      </c>
      <c r="E22" s="2"/>
      <c r="F22" s="22"/>
      <c r="G22" s="4"/>
      <c r="H22" s="2"/>
      <c r="I22" s="22"/>
      <c r="J22" s="3"/>
      <c r="K22" s="16"/>
      <c r="L22" s="28"/>
      <c r="M22" s="17"/>
      <c r="N22" s="28"/>
      <c r="O22" s="18"/>
    </row>
    <row r="23" spans="1:17" s="1" customFormat="1" x14ac:dyDescent="0.2">
      <c r="A23" s="14">
        <v>1998</v>
      </c>
      <c r="B23" s="39">
        <v>1862069</v>
      </c>
      <c r="C23" s="45">
        <v>1863353</v>
      </c>
      <c r="D23" s="41">
        <f t="shared" si="0"/>
        <v>3725422</v>
      </c>
      <c r="E23" s="2"/>
      <c r="F23" s="22"/>
      <c r="G23" s="4"/>
      <c r="H23" s="2"/>
      <c r="I23" s="22"/>
      <c r="J23" s="3"/>
      <c r="K23" s="16"/>
      <c r="L23" s="28"/>
      <c r="M23" s="17"/>
      <c r="N23" s="28"/>
      <c r="O23" s="18"/>
    </row>
    <row r="24" spans="1:17" s="1" customFormat="1" x14ac:dyDescent="0.2">
      <c r="A24" s="14">
        <v>1999</v>
      </c>
      <c r="B24" s="39">
        <v>1886138</v>
      </c>
      <c r="C24" s="47">
        <v>1889573</v>
      </c>
      <c r="D24" s="41">
        <f t="shared" si="0"/>
        <v>3775711</v>
      </c>
      <c r="E24" s="2"/>
      <c r="F24" s="22"/>
      <c r="G24" s="4"/>
      <c r="H24" s="2"/>
      <c r="I24" s="22"/>
      <c r="J24" s="3"/>
      <c r="K24" s="16"/>
      <c r="L24" s="28"/>
      <c r="M24" s="17"/>
      <c r="N24" s="28"/>
      <c r="O24" s="18"/>
    </row>
    <row r="25" spans="1:17" s="1" customFormat="1" x14ac:dyDescent="0.2">
      <c r="A25" s="15">
        <v>2000</v>
      </c>
      <c r="B25" s="40">
        <v>1910991</v>
      </c>
      <c r="C25" s="48">
        <v>1905896</v>
      </c>
      <c r="D25" s="42">
        <f t="shared" si="0"/>
        <v>3816887</v>
      </c>
      <c r="E25" s="2"/>
      <c r="F25" s="22"/>
      <c r="G25" s="4"/>
      <c r="H25" s="2"/>
      <c r="I25" s="22"/>
      <c r="J25" s="3"/>
      <c r="K25" s="16"/>
      <c r="L25" s="28"/>
      <c r="M25" s="17"/>
      <c r="N25" s="28"/>
      <c r="O25" s="18"/>
    </row>
    <row r="26" spans="1:17" s="1" customFormat="1" x14ac:dyDescent="0.2">
      <c r="A26" s="14">
        <v>2001</v>
      </c>
      <c r="B26" s="39">
        <v>1939463</v>
      </c>
      <c r="C26" s="47">
        <v>1924627</v>
      </c>
      <c r="D26" s="41">
        <f t="shared" si="0"/>
        <v>3864090</v>
      </c>
      <c r="E26" s="2"/>
      <c r="F26" s="22"/>
      <c r="G26" s="4"/>
      <c r="H26" s="2"/>
      <c r="I26" s="22"/>
      <c r="J26" s="3"/>
      <c r="K26" s="16"/>
      <c r="L26" s="28"/>
      <c r="M26" s="17"/>
      <c r="N26" s="28"/>
      <c r="O26" s="18"/>
    </row>
    <row r="27" spans="1:17" s="1" customFormat="1" x14ac:dyDescent="0.2">
      <c r="A27" s="14">
        <v>2002</v>
      </c>
      <c r="B27" s="39">
        <v>1954654</v>
      </c>
      <c r="C27" s="47">
        <v>1961709</v>
      </c>
      <c r="D27" s="41">
        <f t="shared" si="0"/>
        <v>3916363</v>
      </c>
      <c r="E27" s="2"/>
      <c r="F27" s="22"/>
      <c r="G27" s="4"/>
      <c r="H27" s="2"/>
      <c r="I27" s="22"/>
      <c r="J27" s="3"/>
      <c r="K27" s="16"/>
      <c r="L27" s="28"/>
      <c r="M27" s="17"/>
      <c r="N27" s="28"/>
      <c r="O27" s="18"/>
    </row>
    <row r="28" spans="1:17" s="1" customFormat="1" x14ac:dyDescent="0.2">
      <c r="A28" s="14">
        <v>2003</v>
      </c>
      <c r="B28" s="39">
        <v>1980176</v>
      </c>
      <c r="C28" s="47">
        <v>1999449</v>
      </c>
      <c r="D28" s="41">
        <f t="shared" si="0"/>
        <v>3979625</v>
      </c>
      <c r="E28" s="2"/>
      <c r="F28" s="22"/>
      <c r="G28" s="4"/>
      <c r="H28" s="2"/>
      <c r="I28" s="22"/>
      <c r="J28" s="3"/>
      <c r="K28" s="16"/>
      <c r="L28" s="28"/>
      <c r="M28" s="17"/>
      <c r="N28" s="28"/>
      <c r="O28" s="18"/>
    </row>
    <row r="29" spans="1:17" s="1" customFormat="1" ht="13.5" thickBot="1" x14ac:dyDescent="0.25">
      <c r="A29" s="75">
        <v>2004</v>
      </c>
      <c r="B29" s="76">
        <v>1973912</v>
      </c>
      <c r="C29" s="47">
        <v>1983728</v>
      </c>
      <c r="D29" s="41">
        <f t="shared" si="0"/>
        <v>3957640</v>
      </c>
      <c r="E29" s="11"/>
      <c r="F29" s="23"/>
      <c r="G29" s="13"/>
      <c r="H29" s="11"/>
      <c r="I29" s="23"/>
      <c r="J29" s="12"/>
      <c r="K29" s="19"/>
      <c r="L29" s="29"/>
      <c r="M29" s="20"/>
      <c r="N29" s="29"/>
      <c r="O29" s="21"/>
    </row>
    <row r="30" spans="1:17" s="1" customFormat="1" ht="13.5" thickTop="1" x14ac:dyDescent="0.2">
      <c r="A30" s="75">
        <v>2005</v>
      </c>
      <c r="B30" s="76">
        <v>1991072</v>
      </c>
      <c r="C30" s="47">
        <v>1999183</v>
      </c>
      <c r="D30" s="43">
        <f t="shared" si="0"/>
        <v>3990255</v>
      </c>
      <c r="E30" s="5">
        <v>4297515</v>
      </c>
      <c r="F30" s="24">
        <v>4259184</v>
      </c>
      <c r="G30" s="35">
        <f t="shared" ref="G30:G40" si="1">SUM(E30:F30)</f>
        <v>8556699</v>
      </c>
      <c r="H30" s="5">
        <v>1410865</v>
      </c>
      <c r="I30" s="24">
        <v>1380288</v>
      </c>
      <c r="J30" s="37">
        <f t="shared" ref="J30:J40" si="2">SUM(H30:I30)</f>
        <v>2791153</v>
      </c>
      <c r="K30" s="7">
        <v>1738755</v>
      </c>
      <c r="L30" s="30"/>
      <c r="M30" s="5">
        <v>1052398</v>
      </c>
      <c r="N30" s="30"/>
      <c r="O30" s="35">
        <f t="shared" ref="O30:O40" si="3">SUM(K30:M30)</f>
        <v>2791153</v>
      </c>
    </row>
    <row r="31" spans="1:17" x14ac:dyDescent="0.2">
      <c r="A31" s="75">
        <v>2006</v>
      </c>
      <c r="B31" s="5">
        <v>1989671</v>
      </c>
      <c r="C31" s="24">
        <v>2007511</v>
      </c>
      <c r="D31" s="37">
        <f t="shared" si="0"/>
        <v>3997182</v>
      </c>
      <c r="E31" s="7">
        <v>4268518</v>
      </c>
      <c r="F31" s="24">
        <v>4256870</v>
      </c>
      <c r="G31" s="35">
        <f t="shared" si="1"/>
        <v>8525388</v>
      </c>
      <c r="H31" s="7">
        <v>1437656</v>
      </c>
      <c r="I31" s="24">
        <v>1437326</v>
      </c>
      <c r="J31" s="37">
        <f t="shared" si="2"/>
        <v>2874982</v>
      </c>
      <c r="K31" s="7">
        <v>1733548</v>
      </c>
      <c r="L31" s="31">
        <f t="shared" ref="L31:L42" si="4">K31/K30-1</f>
        <v>-2.9946714747045577E-3</v>
      </c>
      <c r="M31" s="5">
        <v>1141434</v>
      </c>
      <c r="N31" s="31">
        <f t="shared" ref="N31:N42" si="5">M31/M30-1</f>
        <v>8.4602973399797499E-2</v>
      </c>
      <c r="O31" s="35">
        <f t="shared" si="3"/>
        <v>2874981.9970053285</v>
      </c>
      <c r="Q31" s="70"/>
    </row>
    <row r="32" spans="1:17" x14ac:dyDescent="0.2">
      <c r="A32" s="75">
        <v>2007</v>
      </c>
      <c r="B32" s="5">
        <v>2000280</v>
      </c>
      <c r="C32" s="24">
        <v>2012494</v>
      </c>
      <c r="D32" s="37">
        <f t="shared" si="0"/>
        <v>4012774</v>
      </c>
      <c r="E32" s="7">
        <v>4421717</v>
      </c>
      <c r="F32" s="24">
        <v>4364548</v>
      </c>
      <c r="G32" s="35">
        <f t="shared" si="1"/>
        <v>8786265</v>
      </c>
      <c r="H32" s="7">
        <v>1502944</v>
      </c>
      <c r="I32" s="24">
        <v>1495881</v>
      </c>
      <c r="J32" s="37">
        <f t="shared" si="2"/>
        <v>2998825</v>
      </c>
      <c r="K32" s="7">
        <v>1761234</v>
      </c>
      <c r="L32" s="31">
        <f t="shared" si="4"/>
        <v>1.5970714396140062E-2</v>
      </c>
      <c r="M32" s="5">
        <v>1237591</v>
      </c>
      <c r="N32" s="33">
        <f t="shared" si="5"/>
        <v>8.4242277696301215E-2</v>
      </c>
      <c r="O32" s="35">
        <f t="shared" si="3"/>
        <v>2998825.0159707144</v>
      </c>
      <c r="Q32" s="70"/>
    </row>
    <row r="33" spans="1:17" x14ac:dyDescent="0.2">
      <c r="A33" s="75">
        <v>2008</v>
      </c>
      <c r="B33" s="5">
        <v>2024188</v>
      </c>
      <c r="C33" s="24">
        <v>1993810</v>
      </c>
      <c r="D33" s="37">
        <f t="shared" si="0"/>
        <v>4017998</v>
      </c>
      <c r="E33" s="7">
        <v>4581653</v>
      </c>
      <c r="F33" s="24">
        <v>4444934</v>
      </c>
      <c r="G33" s="35">
        <f t="shared" si="1"/>
        <v>9026587</v>
      </c>
      <c r="H33" s="7">
        <v>1491325</v>
      </c>
      <c r="I33" s="24">
        <v>1360969</v>
      </c>
      <c r="J33" s="37">
        <f t="shared" si="2"/>
        <v>2852294</v>
      </c>
      <c r="K33" s="7">
        <v>1808748</v>
      </c>
      <c r="L33" s="31">
        <f t="shared" si="4"/>
        <v>2.6977675879525487E-2</v>
      </c>
      <c r="M33" s="5">
        <v>1043546</v>
      </c>
      <c r="N33" s="33">
        <f t="shared" si="5"/>
        <v>-0.15679251061134092</v>
      </c>
      <c r="O33" s="35">
        <f t="shared" si="3"/>
        <v>2852294.026977676</v>
      </c>
      <c r="Q33" s="70"/>
    </row>
    <row r="34" spans="1:17" x14ac:dyDescent="0.2">
      <c r="A34" s="75">
        <v>2009</v>
      </c>
      <c r="B34" s="5">
        <v>1989688</v>
      </c>
      <c r="C34" s="24">
        <v>1995478</v>
      </c>
      <c r="D34" s="37">
        <f t="shared" si="0"/>
        <v>3985166</v>
      </c>
      <c r="E34" s="7">
        <v>4904704</v>
      </c>
      <c r="F34" s="25">
        <v>4964209</v>
      </c>
      <c r="G34" s="35">
        <f t="shared" si="1"/>
        <v>9868913</v>
      </c>
      <c r="H34" s="7">
        <v>1210746</v>
      </c>
      <c r="I34" s="24">
        <v>1165126</v>
      </c>
      <c r="J34" s="37">
        <f t="shared" si="2"/>
        <v>2375872</v>
      </c>
      <c r="K34" s="7">
        <v>1813517</v>
      </c>
      <c r="L34" s="31">
        <f t="shared" si="4"/>
        <v>2.63663042060025E-3</v>
      </c>
      <c r="M34" s="5">
        <v>562355</v>
      </c>
      <c r="N34" s="33">
        <f t="shared" si="5"/>
        <v>-0.46111144118227654</v>
      </c>
      <c r="O34" s="35">
        <f t="shared" si="3"/>
        <v>2375872.0026366301</v>
      </c>
      <c r="Q34" s="70"/>
    </row>
    <row r="35" spans="1:17" x14ac:dyDescent="0.2">
      <c r="A35" s="77">
        <v>2010</v>
      </c>
      <c r="B35" s="10">
        <v>1980349</v>
      </c>
      <c r="C35" s="27">
        <v>1990573</v>
      </c>
      <c r="D35" s="38">
        <f t="shared" si="0"/>
        <v>3970922</v>
      </c>
      <c r="E35" s="9">
        <v>4872877</v>
      </c>
      <c r="F35" s="26">
        <v>4857571</v>
      </c>
      <c r="G35" s="36">
        <f t="shared" si="1"/>
        <v>9730448</v>
      </c>
      <c r="H35" s="9">
        <v>1106671</v>
      </c>
      <c r="I35" s="27">
        <v>1068912</v>
      </c>
      <c r="J35" s="38">
        <f t="shared" si="2"/>
        <v>2175583</v>
      </c>
      <c r="K35" s="9">
        <v>1816746</v>
      </c>
      <c r="L35" s="32">
        <f t="shared" si="4"/>
        <v>1.7805181864851694E-3</v>
      </c>
      <c r="M35" s="10">
        <v>358837</v>
      </c>
      <c r="N35" s="34">
        <f t="shared" si="5"/>
        <v>-0.3619030683465071</v>
      </c>
      <c r="O35" s="36">
        <f t="shared" si="3"/>
        <v>2175583.0017805183</v>
      </c>
      <c r="Q35" s="70"/>
    </row>
    <row r="36" spans="1:17" x14ac:dyDescent="0.2">
      <c r="A36" s="75">
        <v>2011</v>
      </c>
      <c r="B36" s="5">
        <v>1979998</v>
      </c>
      <c r="C36" s="24">
        <v>1953241</v>
      </c>
      <c r="D36" s="37">
        <f t="shared" si="0"/>
        <v>3933239</v>
      </c>
      <c r="E36" s="7">
        <v>5080856</v>
      </c>
      <c r="F36" s="5">
        <v>5034792</v>
      </c>
      <c r="G36" s="74">
        <f t="shared" si="1"/>
        <v>10115648</v>
      </c>
      <c r="H36" s="7">
        <v>1056550</v>
      </c>
      <c r="I36" s="24">
        <v>1017249</v>
      </c>
      <c r="J36" s="37">
        <f t="shared" si="2"/>
        <v>2073799</v>
      </c>
      <c r="K36" s="7">
        <v>1830315</v>
      </c>
      <c r="L36" s="31">
        <f>K36/K35-1</f>
        <v>7.4688481493836445E-3</v>
      </c>
      <c r="M36" s="5">
        <v>243484</v>
      </c>
      <c r="N36" s="33">
        <f t="shared" si="5"/>
        <v>-0.32146350571429372</v>
      </c>
      <c r="O36" s="35">
        <f t="shared" si="3"/>
        <v>2073799.0074688483</v>
      </c>
    </row>
    <row r="37" spans="1:17" x14ac:dyDescent="0.2">
      <c r="A37" s="75">
        <v>2012</v>
      </c>
      <c r="B37" s="5">
        <v>1951487</v>
      </c>
      <c r="C37" s="24">
        <v>1940284</v>
      </c>
      <c r="D37" s="37">
        <f>SUM(B37:C37)</f>
        <v>3891771</v>
      </c>
      <c r="E37" s="58">
        <f>2662842+2596762</f>
        <v>5259604</v>
      </c>
      <c r="F37" s="62">
        <f>2687101+2622638</f>
        <v>5309739</v>
      </c>
      <c r="G37" s="67">
        <f>SUM(E37:F37)</f>
        <v>10569343</v>
      </c>
      <c r="H37" s="58">
        <f>482933+488182</f>
        <v>971115</v>
      </c>
      <c r="I37" s="24">
        <f>479213+483887</f>
        <v>963100</v>
      </c>
      <c r="J37" s="37">
        <f>SUM(H37:I37)</f>
        <v>1934215</v>
      </c>
      <c r="K37" s="7">
        <v>1852353</v>
      </c>
      <c r="L37" s="31">
        <f t="shared" si="4"/>
        <v>1.2040550397062866E-2</v>
      </c>
      <c r="M37" s="5">
        <v>81862</v>
      </c>
      <c r="N37" s="33">
        <f t="shared" si="5"/>
        <v>-0.66378899640222766</v>
      </c>
      <c r="O37" s="35">
        <f>SUM(K37:M37)</f>
        <v>1934215.0120405504</v>
      </c>
    </row>
    <row r="38" spans="1:17" x14ac:dyDescent="0.2">
      <c r="A38" s="75">
        <v>2013</v>
      </c>
      <c r="B38" s="5">
        <v>1911326</v>
      </c>
      <c r="C38" s="24">
        <v>1895585</v>
      </c>
      <c r="D38" s="37">
        <f t="shared" ref="D38" si="6">SUM(B38:C38)</f>
        <v>3806911</v>
      </c>
      <c r="E38" s="58">
        <v>5500690</v>
      </c>
      <c r="F38" s="62">
        <v>5397195</v>
      </c>
      <c r="G38" s="67">
        <f t="shared" ref="G38" si="7">SUM(E38:F38)</f>
        <v>10897885</v>
      </c>
      <c r="H38" s="58">
        <v>979656</v>
      </c>
      <c r="I38" s="24">
        <v>984786</v>
      </c>
      <c r="J38" s="37">
        <f t="shared" ref="J38" si="8">SUM(H38:I38)</f>
        <v>1964442</v>
      </c>
      <c r="K38" s="7">
        <v>1876864</v>
      </c>
      <c r="L38" s="31">
        <f t="shared" si="4"/>
        <v>1.3232359058991561E-2</v>
      </c>
      <c r="M38" s="5">
        <v>87578</v>
      </c>
      <c r="N38" s="33">
        <f t="shared" si="5"/>
        <v>6.9824827148127433E-2</v>
      </c>
      <c r="O38" s="35">
        <f t="shared" ref="O38" si="9">SUM(K38:M38)</f>
        <v>1964442.013232359</v>
      </c>
    </row>
    <row r="39" spans="1:17" x14ac:dyDescent="0.2">
      <c r="A39" s="78">
        <v>2014</v>
      </c>
      <c r="B39" s="62">
        <v>1884738</v>
      </c>
      <c r="C39" s="62">
        <v>1909521</v>
      </c>
      <c r="D39" s="67">
        <f t="shared" ref="D39:D48" si="10">SUM(B39:C39)</f>
        <v>3794259</v>
      </c>
      <c r="E39" s="62">
        <v>5722581</v>
      </c>
      <c r="F39" s="62">
        <v>5839969</v>
      </c>
      <c r="G39" s="67">
        <f t="shared" si="1"/>
        <v>11562550</v>
      </c>
      <c r="H39" s="58">
        <v>1033879</v>
      </c>
      <c r="I39" s="62">
        <v>993598</v>
      </c>
      <c r="J39" s="67">
        <f t="shared" si="2"/>
        <v>2027477</v>
      </c>
      <c r="K39" s="62">
        <v>1931988</v>
      </c>
      <c r="L39" s="31">
        <f t="shared" si="4"/>
        <v>2.9370268703539537E-2</v>
      </c>
      <c r="M39" s="62">
        <v>95489</v>
      </c>
      <c r="N39" s="33">
        <f t="shared" si="5"/>
        <v>9.0330905021809071E-2</v>
      </c>
      <c r="O39" s="59">
        <f t="shared" si="3"/>
        <v>2027477.0293702688</v>
      </c>
    </row>
    <row r="40" spans="1:17" x14ac:dyDescent="0.2">
      <c r="A40" s="75">
        <v>2015</v>
      </c>
      <c r="B40" s="62">
        <v>1918408</v>
      </c>
      <c r="C40" s="25">
        <v>1914635</v>
      </c>
      <c r="D40" s="63">
        <f t="shared" si="10"/>
        <v>3833043</v>
      </c>
      <c r="E40" s="58">
        <v>6298309</v>
      </c>
      <c r="F40" s="62">
        <v>6069407</v>
      </c>
      <c r="G40" s="67">
        <f t="shared" si="1"/>
        <v>12367716</v>
      </c>
      <c r="H40" s="58">
        <v>1036451</v>
      </c>
      <c r="I40" s="25">
        <v>1061001</v>
      </c>
      <c r="J40" s="67">
        <f t="shared" si="2"/>
        <v>2097452</v>
      </c>
      <c r="K40" s="58">
        <v>2005595</v>
      </c>
      <c r="L40" s="31">
        <f t="shared" si="4"/>
        <v>3.8099097924003678E-2</v>
      </c>
      <c r="M40" s="73">
        <v>91857</v>
      </c>
      <c r="N40" s="33">
        <f t="shared" si="5"/>
        <v>-3.8035794698865866E-2</v>
      </c>
      <c r="O40" s="59">
        <f t="shared" si="3"/>
        <v>2097452.038099098</v>
      </c>
    </row>
    <row r="41" spans="1:17" x14ac:dyDescent="0.2">
      <c r="A41" s="75">
        <v>2016</v>
      </c>
      <c r="B41" s="62">
        <v>1920122</v>
      </c>
      <c r="C41" s="68">
        <v>1922499</v>
      </c>
      <c r="D41" s="67">
        <f t="shared" si="10"/>
        <v>3842621</v>
      </c>
      <c r="E41" s="62">
        <v>6408522</v>
      </c>
      <c r="F41" s="62">
        <v>6236515</v>
      </c>
      <c r="G41" s="67">
        <f t="shared" ref="G41:G48" si="11">SUM(E41:F41)</f>
        <v>12645037</v>
      </c>
      <c r="H41" s="58">
        <v>1076523</v>
      </c>
      <c r="I41" s="25">
        <v>1078285</v>
      </c>
      <c r="J41" s="69">
        <f t="shared" ref="J41:J48" si="12">SUM(H41:I41)</f>
        <v>2154808</v>
      </c>
      <c r="K41" s="58">
        <v>2051286</v>
      </c>
      <c r="L41" s="31">
        <f t="shared" si="4"/>
        <v>2.2781768004008773E-2</v>
      </c>
      <c r="M41" s="73">
        <v>103522</v>
      </c>
      <c r="N41" s="33">
        <f>M41/M40-1</f>
        <v>0.12699086623773903</v>
      </c>
      <c r="O41" s="59">
        <f t="shared" ref="O41:O48" si="13">K41+M41</f>
        <v>2154808</v>
      </c>
      <c r="P41" s="60"/>
    </row>
    <row r="42" spans="1:17" x14ac:dyDescent="0.2">
      <c r="A42" s="75">
        <v>2017</v>
      </c>
      <c r="B42" s="62">
        <v>1928966</v>
      </c>
      <c r="C42" s="68">
        <v>1927225</v>
      </c>
      <c r="D42" s="67">
        <f t="shared" si="10"/>
        <v>3856191</v>
      </c>
      <c r="E42" s="62">
        <v>6476023</v>
      </c>
      <c r="F42" s="62">
        <v>6405723</v>
      </c>
      <c r="G42" s="67">
        <f t="shared" si="11"/>
        <v>12881746</v>
      </c>
      <c r="H42" s="58">
        <v>1081984</v>
      </c>
      <c r="I42" s="25">
        <v>1082355</v>
      </c>
      <c r="J42" s="69">
        <f t="shared" si="12"/>
        <v>2164339</v>
      </c>
      <c r="K42" s="58">
        <v>2056505</v>
      </c>
      <c r="L42" s="31">
        <f t="shared" si="4"/>
        <v>2.5442576023040342E-3</v>
      </c>
      <c r="M42" s="73">
        <v>107834</v>
      </c>
      <c r="N42" s="33">
        <f t="shared" si="5"/>
        <v>4.1652981974845904E-2</v>
      </c>
      <c r="O42" s="59">
        <f t="shared" si="13"/>
        <v>2164339</v>
      </c>
      <c r="P42" s="60"/>
    </row>
    <row r="43" spans="1:17" x14ac:dyDescent="0.2">
      <c r="A43" s="75">
        <v>2018</v>
      </c>
      <c r="B43" s="62">
        <v>1916661</v>
      </c>
      <c r="C43" s="68">
        <v>1902720</v>
      </c>
      <c r="D43" s="67">
        <f t="shared" si="10"/>
        <v>3819381</v>
      </c>
      <c r="E43" s="62">
        <v>6439783</v>
      </c>
      <c r="F43" s="62">
        <v>6220650</v>
      </c>
      <c r="G43" s="67">
        <f t="shared" si="11"/>
        <v>12660433</v>
      </c>
      <c r="H43" s="58">
        <v>1101457</v>
      </c>
      <c r="I43" s="25">
        <v>1090437</v>
      </c>
      <c r="J43" s="69">
        <f t="shared" si="12"/>
        <v>2191894</v>
      </c>
      <c r="K43" s="58">
        <v>2085487</v>
      </c>
      <c r="L43" s="31">
        <f t="shared" ref="L43:L48" si="14">K43/K42-1</f>
        <v>1.409284198190619E-2</v>
      </c>
      <c r="M43" s="73">
        <v>106407</v>
      </c>
      <c r="N43" s="33">
        <f t="shared" ref="N43:N48" si="15">M43/M42-1</f>
        <v>-1.3233303039857591E-2</v>
      </c>
      <c r="O43" s="59">
        <f t="shared" si="13"/>
        <v>2191894</v>
      </c>
      <c r="P43" s="60"/>
    </row>
    <row r="44" spans="1:17" x14ac:dyDescent="0.2">
      <c r="A44" s="75">
        <v>2019</v>
      </c>
      <c r="B44" s="62">
        <v>1918275</v>
      </c>
      <c r="C44" s="68">
        <v>1908925</v>
      </c>
      <c r="D44" s="67">
        <f t="shared" ref="D44" si="16">SUM(B44:C44)</f>
        <v>3827200</v>
      </c>
      <c r="E44" s="62">
        <v>6449144</v>
      </c>
      <c r="F44" s="62">
        <v>6398166</v>
      </c>
      <c r="G44" s="67">
        <f t="shared" si="11"/>
        <v>12847310</v>
      </c>
      <c r="H44" s="58">
        <v>1107514</v>
      </c>
      <c r="I44" s="25">
        <v>1123648</v>
      </c>
      <c r="J44" s="69">
        <f t="shared" si="12"/>
        <v>2231162</v>
      </c>
      <c r="K44" s="58">
        <v>2136876</v>
      </c>
      <c r="L44" s="31">
        <f t="shared" si="14"/>
        <v>2.4641246864641309E-2</v>
      </c>
      <c r="M44" s="73">
        <v>94286</v>
      </c>
      <c r="N44" s="33">
        <f t="shared" si="15"/>
        <v>-0.11391167874293984</v>
      </c>
      <c r="O44" s="59">
        <f t="shared" si="13"/>
        <v>2231162</v>
      </c>
      <c r="P44" s="60"/>
    </row>
    <row r="45" spans="1:17" x14ac:dyDescent="0.2">
      <c r="A45" s="77">
        <v>2020</v>
      </c>
      <c r="B45" s="85">
        <v>1700576</v>
      </c>
      <c r="C45" s="86">
        <v>1743956</v>
      </c>
      <c r="D45" s="87">
        <f t="shared" si="10"/>
        <v>3444532</v>
      </c>
      <c r="E45" s="88">
        <v>5140544</v>
      </c>
      <c r="F45" s="26">
        <v>4883307</v>
      </c>
      <c r="G45" s="87">
        <f t="shared" si="11"/>
        <v>10023851</v>
      </c>
      <c r="H45" s="88">
        <v>825654</v>
      </c>
      <c r="I45" s="26">
        <v>1035997</v>
      </c>
      <c r="J45" s="87">
        <f t="shared" si="12"/>
        <v>1861651</v>
      </c>
      <c r="K45" s="88">
        <v>1785120</v>
      </c>
      <c r="L45" s="32">
        <f t="shared" si="14"/>
        <v>-0.1646122657561786</v>
      </c>
      <c r="M45" s="89">
        <v>76531</v>
      </c>
      <c r="N45" s="34">
        <f t="shared" si="15"/>
        <v>-0.18831003542413505</v>
      </c>
      <c r="O45" s="90">
        <f t="shared" si="13"/>
        <v>1861651</v>
      </c>
      <c r="P45" s="60"/>
    </row>
    <row r="46" spans="1:17" x14ac:dyDescent="0.2">
      <c r="A46" s="75">
        <v>2021</v>
      </c>
      <c r="B46" s="62">
        <v>1727295</v>
      </c>
      <c r="C46" s="68">
        <v>1830292</v>
      </c>
      <c r="D46" s="67">
        <f t="shared" si="10"/>
        <v>3557587</v>
      </c>
      <c r="E46" s="62">
        <v>4987072</v>
      </c>
      <c r="F46" s="62">
        <v>5920778</v>
      </c>
      <c r="G46" s="67">
        <f t="shared" si="11"/>
        <v>10907850</v>
      </c>
      <c r="H46" s="58">
        <v>1037101</v>
      </c>
      <c r="I46" s="25">
        <v>1098051</v>
      </c>
      <c r="J46" s="69">
        <f t="shared" si="12"/>
        <v>2135152</v>
      </c>
      <c r="K46" s="58">
        <v>2039349</v>
      </c>
      <c r="L46" s="31">
        <f t="shared" si="14"/>
        <v>0.14241563592363549</v>
      </c>
      <c r="M46" s="73">
        <v>95803</v>
      </c>
      <c r="N46" s="33">
        <f t="shared" si="15"/>
        <v>0.25181952411441122</v>
      </c>
      <c r="O46" s="59">
        <f t="shared" si="13"/>
        <v>2135152</v>
      </c>
      <c r="P46" s="60"/>
    </row>
    <row r="47" spans="1:17" x14ac:dyDescent="0.2">
      <c r="A47" s="75">
        <v>2022</v>
      </c>
      <c r="B47" s="62">
        <v>1762767</v>
      </c>
      <c r="C47" s="68">
        <v>1840654</v>
      </c>
      <c r="D47" s="67">
        <f t="shared" si="10"/>
        <v>3603421</v>
      </c>
      <c r="E47" s="62">
        <v>5874911</v>
      </c>
      <c r="F47" s="62">
        <v>6405131</v>
      </c>
      <c r="G47" s="67">
        <f t="shared" si="11"/>
        <v>12280042</v>
      </c>
      <c r="H47" s="58">
        <v>1099613</v>
      </c>
      <c r="I47" s="25">
        <v>1122076</v>
      </c>
      <c r="J47" s="69">
        <f t="shared" si="12"/>
        <v>2221689</v>
      </c>
      <c r="K47" s="58">
        <v>2120863</v>
      </c>
      <c r="L47" s="31">
        <f t="shared" si="14"/>
        <v>3.9970598460587148E-2</v>
      </c>
      <c r="M47" s="73">
        <v>100826</v>
      </c>
      <c r="N47" s="33">
        <f t="shared" si="15"/>
        <v>5.2430508439192947E-2</v>
      </c>
      <c r="O47" s="59">
        <f t="shared" si="13"/>
        <v>2221689</v>
      </c>
      <c r="P47" s="79"/>
    </row>
    <row r="48" spans="1:17" ht="13.5" thickBot="1" x14ac:dyDescent="0.25">
      <c r="A48" s="80">
        <v>2023</v>
      </c>
      <c r="B48" s="65">
        <v>1807783</v>
      </c>
      <c r="C48" s="64">
        <v>1845995</v>
      </c>
      <c r="D48" s="61">
        <f t="shared" si="10"/>
        <v>3653778</v>
      </c>
      <c r="E48" s="65">
        <v>6242206</v>
      </c>
      <c r="F48" s="65">
        <v>6504228</v>
      </c>
      <c r="G48" s="61">
        <f t="shared" si="11"/>
        <v>12746434</v>
      </c>
      <c r="H48" s="81">
        <v>1189760</v>
      </c>
      <c r="I48" s="82">
        <v>1179961</v>
      </c>
      <c r="J48" s="66">
        <f t="shared" si="12"/>
        <v>2369721</v>
      </c>
      <c r="K48" s="81">
        <v>2260275</v>
      </c>
      <c r="L48" s="71">
        <f t="shared" si="14"/>
        <v>6.5733618814605155E-2</v>
      </c>
      <c r="M48" s="83">
        <v>109446</v>
      </c>
      <c r="N48" s="72">
        <f t="shared" si="15"/>
        <v>8.5493821038224338E-2</v>
      </c>
      <c r="O48" s="84">
        <f t="shared" si="13"/>
        <v>2369721</v>
      </c>
    </row>
    <row r="50" spans="1:15" ht="110.45" customHeight="1" x14ac:dyDescent="0.2">
      <c r="A50" s="91" t="s">
        <v>15</v>
      </c>
      <c r="B50" s="92"/>
      <c r="C50" s="92"/>
      <c r="D50" s="92"/>
      <c r="E50" s="92"/>
      <c r="F50" s="92"/>
      <c r="G50" s="92"/>
      <c r="H50" s="92"/>
      <c r="I50" s="92"/>
      <c r="J50" s="92"/>
      <c r="K50" s="92"/>
      <c r="L50" s="92"/>
      <c r="M50" s="92"/>
      <c r="N50" s="92"/>
      <c r="O50" s="92"/>
    </row>
    <row r="52" spans="1:15" ht="87.75" customHeight="1" x14ac:dyDescent="0.2">
      <c r="A52" s="91" t="s">
        <v>14</v>
      </c>
      <c r="B52" s="91"/>
      <c r="C52" s="91"/>
      <c r="D52" s="91"/>
      <c r="E52" s="91"/>
      <c r="F52" s="91"/>
      <c r="G52" s="91"/>
      <c r="H52" s="91"/>
      <c r="I52" s="91"/>
      <c r="J52" s="91"/>
      <c r="K52" s="91"/>
      <c r="L52" s="91"/>
      <c r="M52" s="91"/>
      <c r="N52" s="91"/>
      <c r="O52" s="91"/>
    </row>
  </sheetData>
  <mergeCells count="10">
    <mergeCell ref="A50:O50"/>
    <mergeCell ref="A52:O52"/>
    <mergeCell ref="A2:O2"/>
    <mergeCell ref="A1:O1"/>
    <mergeCell ref="A3:O3"/>
    <mergeCell ref="A6:A7"/>
    <mergeCell ref="B6:D6"/>
    <mergeCell ref="E6:G6"/>
    <mergeCell ref="H6:J6"/>
    <mergeCell ref="K6:O6"/>
  </mergeCells>
  <phoneticPr fontId="17" type="noConversion"/>
  <printOptions horizontalCentered="1"/>
  <pageMargins left="0.25" right="0.25" top="0.5" bottom="1" header="0.3" footer="0.3"/>
  <pageSetup scale="49" orientation="landscape" horizontalDpi="4294967295" verticalDpi="4294967295" r:id="rId1"/>
  <headerFooter scaleWithDoc="0">
    <oddFooter>&amp;L&amp;"Arial,Regular"Health Care Access and Information&amp;C&amp;"Arial,Regular"&amp;12&amp;P of &amp;N&amp;RAugust 8, 2024</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0B8E0C6D0BB7634BB51CF3CE68C5B16D" ma:contentTypeVersion="16" ma:contentTypeDescription="Create a new document." ma:contentTypeScope="" ma:versionID="67ed3524ae65f094deb093a7d4270568">
  <xsd:schema xmlns:xsd="http://www.w3.org/2001/XMLSchema" xmlns:xs="http://www.w3.org/2001/XMLSchema" xmlns:p="http://schemas.microsoft.com/office/2006/metadata/properties" xmlns:ns1="http://schemas.microsoft.com/sharepoint/v3" xmlns:ns2="de12b8b4-6dc7-4dca-8d6a-36bee453234d" xmlns:ns3="12cb83fd-8f6f-420e-9520-f76c36d279c3" targetNamespace="http://schemas.microsoft.com/office/2006/metadata/properties" ma:root="true" ma:fieldsID="0b54e11b54c798bdd681a7c759c44fb3" ns1:_="" ns2:_="" ns3:_="">
    <xsd:import namespace="http://schemas.microsoft.com/sharepoint/v3"/>
    <xsd:import namespace="de12b8b4-6dc7-4dca-8d6a-36bee453234d"/>
    <xsd:import namespace="12cb83fd-8f6f-420e-9520-f76c36d279c3"/>
    <xsd:element name="properties">
      <xsd:complexType>
        <xsd:sequence>
          <xsd:element name="documentManagement">
            <xsd:complexType>
              <xsd:all>
                <xsd:element ref="ns2:Year" minOccurs="0"/>
                <xsd:element ref="ns1:_ip_UnifiedCompliancePolicyProperties" minOccurs="0"/>
                <xsd:element ref="ns1:_ip_UnifiedCompliancePolicyUIAction" minOccurs="0"/>
                <xsd:element ref="ns3:SharedWithUsers" minOccurs="0"/>
                <xsd:element ref="ns3:SharedWithDetails" minOccurs="0"/>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9" nillable="true" ma:displayName="Unified Compliance Policy Properties" ma:description="" ma:hidden="true" ma:internalName="_ip_UnifiedCompliancePolicyProperties">
      <xsd:simpleType>
        <xsd:restriction base="dms:Note"/>
      </xsd:simpleType>
    </xsd:element>
    <xsd:element name="_ip_UnifiedCompliancePolicyUIAction" ma:index="10" nillable="true" ma:displayName="Unified Compliance Policy UI Action" ma:descrip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e12b8b4-6dc7-4dca-8d6a-36bee453234d" elementFormDefault="qualified">
    <xsd:import namespace="http://schemas.microsoft.com/office/2006/documentManagement/types"/>
    <xsd:import namespace="http://schemas.microsoft.com/office/infopath/2007/PartnerControls"/>
    <xsd:element name="Year" ma:index="8" nillable="true" ma:displayName="Year" ma:description="Enter the year the report was compiled." ma:internalName="Year" ma:readOnly="false">
      <xsd:simpleType>
        <xsd:restriction base="dms:Text">
          <xsd:maxLength value="255"/>
        </xsd:restriction>
      </xsd:simpleType>
    </xsd:element>
    <xsd:element name="MediaServiceMetadata" ma:index="13" nillable="true" ma:displayName="MediaServiceMetadata" ma:description="" ma:hidden="true" ma:internalName="MediaServiceMetadata" ma:readOnly="true">
      <xsd:simpleType>
        <xsd:restriction base="dms:Note"/>
      </xsd:simpleType>
    </xsd:element>
    <xsd:element name="MediaServiceFastMetadata" ma:index="14" nillable="true" ma:displayName="MediaServiceFastMetadata" ma:description=""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2cb83fd-8f6f-420e-9520-f76c36d279c3" elementFormDefault="qualified">
    <xsd:import namespace="http://schemas.microsoft.com/office/2006/documentManagement/types"/>
    <xsd:import namespace="http://schemas.microsoft.com/office/infopath/2007/PartnerControls"/>
    <xsd:element name="SharedWithUsers" ma:index="11"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description=""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Year xmlns="de12b8b4-6dc7-4dca-8d6a-36bee453234d" xsi:nil="true"/>
  </documentManagement>
</p:properties>
</file>

<file path=customXml/itemProps1.xml><?xml version="1.0" encoding="utf-8"?>
<ds:datastoreItem xmlns:ds="http://schemas.openxmlformats.org/officeDocument/2006/customXml" ds:itemID="{0A698ED9-48E5-4102-A9CE-92412C7A34A4}">
  <ds:schemaRefs>
    <ds:schemaRef ds:uri="http://schemas.microsoft.com/sharepoint/v3/contenttype/forms"/>
  </ds:schemaRefs>
</ds:datastoreItem>
</file>

<file path=customXml/itemProps2.xml><?xml version="1.0" encoding="utf-8"?>
<ds:datastoreItem xmlns:ds="http://schemas.openxmlformats.org/officeDocument/2006/customXml" ds:itemID="{600C3C7F-9839-42EB-B406-1FC7B574A58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de12b8b4-6dc7-4dca-8d6a-36bee453234d"/>
    <ds:schemaRef ds:uri="12cb83fd-8f6f-420e-9520-f76c36d279c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1177381-7135-4ADE-8255-4EF2C15252D0}">
  <ds:schemaRefs>
    <ds:schemaRef ds:uri="http://schemas.microsoft.com/office/2006/metadata/properties"/>
    <ds:schemaRef ds:uri="http://schemas.microsoft.com/office/infopath/2007/PartnerControls"/>
    <ds:schemaRef ds:uri="http://purl.org/dc/dcmitype/"/>
    <ds:schemaRef ds:uri="12cb83fd-8f6f-420e-9520-f76c36d279c3"/>
    <ds:schemaRef ds:uri="http://purl.org/dc/elements/1.1/"/>
    <ds:schemaRef ds:uri="de12b8b4-6dc7-4dca-8d6a-36bee453234d"/>
    <ds:schemaRef ds:uri="http://purl.org/dc/terms/"/>
    <ds:schemaRef ds:uri="http://schemas.microsoft.com/office/2006/documentManagement/types"/>
    <ds:schemaRef ds:uri="http://schemas.openxmlformats.org/package/2006/metadata/core-properties"/>
    <ds:schemaRef ds:uri="http://schemas.microsoft.com/sharepoint/v3"/>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Number of Discharges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Record Counts per Database</dc:title>
  <dc:subject>Statewide record counts for OSHPD patient-level data sets</dc:subject>
  <dc:creator>OSHPD/HID/HIRC/DAU</dc:creator>
  <cp:keywords>patient-level, discharge, inpatient, ambulatory surgery, emergency department, record count, data</cp:keywords>
  <dc:description>If you need assistance with this document, please email DataandReports@oshpd.ca.gov or call us at (916) 326-3802</dc:description>
  <cp:lastModifiedBy>Henderson, Karen@HCAI</cp:lastModifiedBy>
  <cp:lastPrinted>2017-09-06T19:40:24Z</cp:lastPrinted>
  <dcterms:created xsi:type="dcterms:W3CDTF">2012-04-26T20:12:36Z</dcterms:created>
  <dcterms:modified xsi:type="dcterms:W3CDTF">2024-08-08T14:31:38Z</dcterms:modified>
  <cp:category>If you need assistance with this document, please email DataandReports@oshpd.ca.gov or call us at (916) 326-3802</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0x0101000B8E0C6D0BB7634BB51CF3CE68C5B16D</vt:lpwstr>
  </property>
</Properties>
</file>